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Котировок\11 Ноябрь\Вычислит техника\Закупочная Оргтехника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11" i="1" l="1"/>
  <c r="K10" i="1"/>
  <c r="K8" i="1"/>
  <c r="K9" i="1"/>
  <c r="K7" i="1"/>
  <c r="J9" i="1" l="1"/>
  <c r="J8" i="1" l="1"/>
  <c r="J7" i="1" l="1"/>
  <c r="J10" i="1" s="1"/>
  <c r="B5" i="2" l="1"/>
  <c r="C24" i="1"/>
  <c r="C22" i="1"/>
</calcChain>
</file>

<file path=xl/sharedStrings.xml><?xml version="1.0" encoding="utf-8"?>
<sst xmlns="http://schemas.openxmlformats.org/spreadsheetml/2006/main" count="60" uniqueCount="49">
  <si>
    <t>№ п.п.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</si>
  <si>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</si>
  <si>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</si>
  <si>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</si>
  <si>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</si>
  <si>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</si>
  <si>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</si>
  <si>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</si>
  <si>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</si>
  <si>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</si>
  <si>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</si>
  <si>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Предельная стоимость лота составляет _______  руб. (с НДС)</t>
  </si>
  <si>
    <t>в т.ч. НДС</t>
  </si>
  <si>
    <t>Итого</t>
  </si>
  <si>
    <t>Наименование товара</t>
  </si>
  <si>
    <t>не менее 12 месяцев</t>
  </si>
  <si>
    <t>Гарантийные обязательства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</si>
  <si>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</si>
  <si>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</si>
  <si>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</si>
  <si>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4.2, Developer  (build 122-D7)</t>
  </si>
  <si>
    <t>Query2</t>
  </si>
  <si>
    <t>г.Уфа</t>
  </si>
  <si>
    <t>КОМПЬЮТЕР.</t>
  </si>
  <si>
    <t>, тел. , эл.почта:</t>
  </si>
  <si>
    <t/>
  </si>
  <si>
    <t>Май 2016</t>
  </si>
  <si>
    <t>Семенов Алексей Игоревич</t>
  </si>
  <si>
    <t>(347)251-04-51</t>
  </si>
  <si>
    <t>шт</t>
  </si>
  <si>
    <t>Гарнитура Plantronics C310M</t>
  </si>
  <si>
    <t>4 кв.</t>
  </si>
  <si>
    <t>145</t>
  </si>
  <si>
    <t>8(347)2215757</t>
  </si>
  <si>
    <t>номенклатурный номер</t>
  </si>
  <si>
    <t>Принтер/сканер/копир/факс. Тип печати - черно-белая. Технология печати-лазерная. Настольный. Максимальный формат A4. Автоматическая двусторонняя печать. Скорость печати 38 стр/мин (ч/б А4). Тип сканера автоподача/планшетный. Интерфейсы Wi-Fi, USB 2.0, RJ-45. Количество картриджей 1. В комлекте с картриджем HP 26X LaserJet CF226X Черный (9000 страниц).</t>
  </si>
  <si>
    <t>7</t>
  </si>
  <si>
    <t>15</t>
  </si>
  <si>
    <t>Процессор Intel Core i3. Частота процессора не менее 3,5ГГц. Набор микросхем Intel H81 Chipset. Видеоадаптер Intel HD Graphics. Объём оперативной памяти 4 ГБ. Размер жесткого диска 500 ГБ. Оптический привод - DVD-RW. Встроенная сетевая карта Realtek RTL8151GD. Тип корпуса Minitower. Число отсеков: 2 внутренних 3,5-дюймовых отсека, 2 внешних 5,25-дюймовых отсека. Разъемы расширения: 1 разъем PCIe x16 максимальной высоты, три разъема PCIe x1 максимальной высоты. Наличие последовательного COM порта. Операционная система Windows 8.1 Pro downgrade to Windows 7 Professional 64. Стандартная клавиатура Dell. USB-мышь Dell. Гарантия 3 года NBD. Размеры (В x Ш  x Г) 36,0x17,5x41,7см. Вес 9,4кг.</t>
  </si>
  <si>
    <t xml:space="preserve">МФУ </t>
  </si>
  <si>
    <t>МУЛЬТИМЕДИЙНАЯ USB-ГАРНИТУРА ДЛЯ КОМПЬЮТЕРА</t>
  </si>
  <si>
    <t>БЛОК СИСТЕМНЫЙ</t>
  </si>
  <si>
    <t xml:space="preserve">Монофоническая гарнитура: диапазон частот микрофона 100 Гц – 10 кГц, диапазон частот динамика 20 Гц – 20 кГц.Технология SoundGuard ®для защиты слуха от вредных колебаний звуковых волн.Оцифрованный входной сигнал (технология Digital Signal Processing).Встроенный эквалайзер с автоматической настройкой на режим голоса или музыки.Шумо- и эхоподавление входного сигнала.Тип наушников-накладные.Односторонняя.Тип крепления-оголовье.Возможность носить гарнитуру на левой или правой стороне.Крепление микрофона подвижное.Выключение микрофона есть.Подключение кабеля одностороннее.Подключение с проводом,разъём USB.Подключение  USB порту осуществляется в режиме plug-and-play.Регулятор громкости на проводе.Cовместима с ОС Windows и Mac.Вес: 86 г.
</t>
  </si>
  <si>
    <t>Приложение №1 к Документации о закупке</t>
  </si>
  <si>
    <t>г.Уфа, Гоголя 59</t>
  </si>
  <si>
    <t>Контактное лицо по тех. вопросам</t>
  </si>
  <si>
    <t>Семенов Алексей Игоревич 8 347 221-57-57</t>
  </si>
  <si>
    <t>Описание товара</t>
  </si>
  <si>
    <t>В течение 7 (семи)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</si>
</sst>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4" fontId="0" fillId="0" borderId="1" xfId="0" applyNumberFormat="1" applyBorder="1"/>
    <xf numFmtId="49" fontId="0" fillId="0" borderId="1" xfId="0" applyNumberFormat="1" applyBorder="1" applyAlignment="1">
      <alignment horizontal="right" vertical="top"/>
    </xf>
    <xf numFmtId="4" fontId="0" fillId="0" borderId="1" xfId="0" applyNumberFormat="1" applyBorder="1" applyAlignment="1">
      <alignment horizontal="right" vertical="top"/>
    </xf>
    <xf numFmtId="0" fontId="0" fillId="0" borderId="0" xfId="0" applyBorder="1" applyAlignment="1">
      <alignment horizontal="right"/>
    </xf>
    <xf numFmtId="164" fontId="0" fillId="0" borderId="9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8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R24"/>
  <sheetViews>
    <sheetView tabSelected="1" topLeftCell="A10" zoomScaleNormal="100" workbookViewId="0">
      <selection activeCell="E22" sqref="E22"/>
    </sheetView>
  </sheetViews>
  <sheetFormatPr defaultRowHeight="15" x14ac:dyDescent="0.25"/>
  <cols>
    <col min="1" max="1" width="0.85546875" customWidth="1"/>
    <col min="2" max="2" width="6.7109375" customWidth="1"/>
    <col min="3" max="3" width="28.28515625" customWidth="1"/>
    <col min="4" max="4" width="17.28515625" style="12" customWidth="1"/>
    <col min="5" max="5" width="68.5703125" customWidth="1"/>
    <col min="6" max="6" width="4.5703125" customWidth="1"/>
    <col min="9" max="9" width="17.85546875" customWidth="1"/>
    <col min="10" max="10" width="16.85546875" customWidth="1"/>
    <col min="11" max="11" width="17.7109375" customWidth="1"/>
    <col min="12" max="12" width="18.7109375" customWidth="1"/>
    <col min="13" max="13" width="3.28515625" customWidth="1"/>
  </cols>
  <sheetData>
    <row r="1" spans="1:18" x14ac:dyDescent="0.25">
      <c r="L1" s="14" t="s">
        <v>43</v>
      </c>
    </row>
    <row r="2" spans="1:18" x14ac:dyDescent="0.25">
      <c r="B2" s="34" t="s">
        <v>7</v>
      </c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8" x14ac:dyDescent="0.25">
      <c r="B3" t="s">
        <v>2</v>
      </c>
      <c r="C3" s="10" t="s">
        <v>30</v>
      </c>
      <c r="D3" s="10"/>
      <c r="E3" s="13"/>
      <c r="M3" s="6"/>
    </row>
    <row r="4" spans="1:18" ht="15" customHeight="1" x14ac:dyDescent="0.25">
      <c r="B4" s="38" t="s">
        <v>0</v>
      </c>
      <c r="C4" s="38" t="s">
        <v>14</v>
      </c>
      <c r="D4" s="51" t="s">
        <v>34</v>
      </c>
      <c r="E4" s="38" t="s">
        <v>47</v>
      </c>
      <c r="F4" s="38" t="s">
        <v>10</v>
      </c>
      <c r="G4" s="32"/>
      <c r="H4" s="32"/>
      <c r="I4" s="43" t="s">
        <v>17</v>
      </c>
      <c r="J4" s="41" t="s">
        <v>18</v>
      </c>
      <c r="K4" s="33" t="s">
        <v>19</v>
      </c>
      <c r="L4" s="38" t="s">
        <v>1</v>
      </c>
      <c r="M4" s="6"/>
    </row>
    <row r="5" spans="1:18" s="5" customFormat="1" ht="48.75" customHeight="1" x14ac:dyDescent="0.25">
      <c r="B5" s="38"/>
      <c r="C5" s="38"/>
      <c r="D5" s="52"/>
      <c r="E5" s="38"/>
      <c r="F5" s="38"/>
      <c r="G5" s="4" t="s">
        <v>31</v>
      </c>
      <c r="H5" s="4" t="s">
        <v>13</v>
      </c>
      <c r="I5" s="44"/>
      <c r="J5" s="42"/>
      <c r="K5" s="33"/>
      <c r="L5" s="38"/>
    </row>
    <row r="6" spans="1:18" x14ac:dyDescent="0.25">
      <c r="B6" s="1">
        <v>1</v>
      </c>
      <c r="C6" s="1">
        <v>3</v>
      </c>
      <c r="D6" s="18">
        <v>4</v>
      </c>
      <c r="E6" s="1">
        <v>5</v>
      </c>
      <c r="F6" s="1">
        <v>6</v>
      </c>
      <c r="G6" s="9">
        <v>9</v>
      </c>
      <c r="H6" s="1">
        <v>11</v>
      </c>
      <c r="I6" s="9">
        <v>12</v>
      </c>
      <c r="J6" s="9">
        <v>13</v>
      </c>
      <c r="K6" s="9">
        <v>14</v>
      </c>
      <c r="L6" s="1">
        <v>15</v>
      </c>
    </row>
    <row r="7" spans="1:18" ht="185.25" customHeight="1" x14ac:dyDescent="0.25">
      <c r="A7" s="12"/>
      <c r="B7" s="11">
        <v>1</v>
      </c>
      <c r="C7" s="2" t="s">
        <v>40</v>
      </c>
      <c r="D7" s="2"/>
      <c r="E7" s="2" t="s">
        <v>42</v>
      </c>
      <c r="F7" s="7" t="s">
        <v>29</v>
      </c>
      <c r="G7" s="27" t="s">
        <v>32</v>
      </c>
      <c r="H7" s="27" t="s">
        <v>32</v>
      </c>
      <c r="I7" s="8">
        <v>2677.97</v>
      </c>
      <c r="J7" s="8">
        <f>H7*I7</f>
        <v>388305.64999999997</v>
      </c>
      <c r="K7" s="28">
        <f>J7*1.18</f>
        <v>458200.66699999996</v>
      </c>
      <c r="L7" s="2" t="s">
        <v>44</v>
      </c>
      <c r="M7" s="12"/>
    </row>
    <row r="8" spans="1:18" s="12" customFormat="1" ht="96.75" customHeight="1" x14ac:dyDescent="0.25">
      <c r="B8" s="11">
        <v>2</v>
      </c>
      <c r="C8" s="2" t="s">
        <v>39</v>
      </c>
      <c r="D8" s="2"/>
      <c r="E8" s="2" t="s">
        <v>35</v>
      </c>
      <c r="F8" s="7" t="s">
        <v>29</v>
      </c>
      <c r="G8" s="27" t="s">
        <v>36</v>
      </c>
      <c r="H8" s="27" t="s">
        <v>36</v>
      </c>
      <c r="I8" s="8">
        <v>20439</v>
      </c>
      <c r="J8" s="8">
        <f>H8*I8</f>
        <v>143073</v>
      </c>
      <c r="K8" s="28">
        <f t="shared" ref="K8:K9" si="0">J8*1.18</f>
        <v>168826.13999999998</v>
      </c>
      <c r="L8" s="2" t="s">
        <v>44</v>
      </c>
    </row>
    <row r="9" spans="1:18" s="12" customFormat="1" ht="164.25" customHeight="1" x14ac:dyDescent="0.25">
      <c r="B9" s="11">
        <v>3</v>
      </c>
      <c r="C9" s="2" t="s">
        <v>41</v>
      </c>
      <c r="D9" s="2"/>
      <c r="E9" s="2" t="s">
        <v>38</v>
      </c>
      <c r="F9" s="7" t="s">
        <v>29</v>
      </c>
      <c r="G9" s="27" t="s">
        <v>37</v>
      </c>
      <c r="H9" s="27" t="s">
        <v>37</v>
      </c>
      <c r="I9" s="8">
        <v>37175</v>
      </c>
      <c r="J9" s="8">
        <f>H9*I9</f>
        <v>557625</v>
      </c>
      <c r="K9" s="28">
        <f t="shared" si="0"/>
        <v>657997.5</v>
      </c>
      <c r="L9" s="2" t="s">
        <v>44</v>
      </c>
    </row>
    <row r="10" spans="1:18" s="12" customFormat="1" x14ac:dyDescent="0.25">
      <c r="B10" s="17"/>
      <c r="C10" s="3"/>
      <c r="D10" s="3"/>
      <c r="E10" s="3"/>
      <c r="F10" s="17"/>
      <c r="G10" s="29"/>
      <c r="H10" s="29"/>
      <c r="I10" s="29"/>
      <c r="J10" s="30">
        <f>SUM($J$7:$J$9)</f>
        <v>1089003.6499999999</v>
      </c>
      <c r="K10" s="31">
        <f>SUM(K7:K9)</f>
        <v>1285024.307</v>
      </c>
      <c r="L10" s="3"/>
    </row>
    <row r="11" spans="1:18" s="12" customFormat="1" x14ac:dyDescent="0.25">
      <c r="B11" s="15"/>
      <c r="C11" s="16"/>
      <c r="D11" s="16"/>
      <c r="E11" s="16"/>
      <c r="F11" s="15"/>
      <c r="G11" s="15"/>
      <c r="H11" s="15"/>
      <c r="I11" s="15"/>
      <c r="J11" s="15" t="s">
        <v>12</v>
      </c>
      <c r="K11" s="26">
        <f>J10*0.18</f>
        <v>196020.65699999998</v>
      </c>
      <c r="L11" s="3"/>
    </row>
    <row r="12" spans="1:18" x14ac:dyDescent="0.25">
      <c r="A12" s="12"/>
      <c r="B12" s="45" t="s">
        <v>11</v>
      </c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12"/>
    </row>
    <row r="13" spans="1:18" x14ac:dyDescent="0.25">
      <c r="B13" s="35" t="s">
        <v>3</v>
      </c>
      <c r="C13" s="36"/>
      <c r="D13" s="36"/>
      <c r="E13" s="36"/>
      <c r="F13" s="36"/>
      <c r="G13" s="36"/>
      <c r="H13" s="36"/>
      <c r="I13" s="36"/>
      <c r="J13" s="36"/>
      <c r="K13" s="36"/>
      <c r="L13" s="37"/>
    </row>
    <row r="14" spans="1:18" ht="16.5" customHeight="1" x14ac:dyDescent="0.25">
      <c r="B14" s="32" t="s">
        <v>4</v>
      </c>
      <c r="C14" s="32"/>
      <c r="D14" s="45" t="s">
        <v>48</v>
      </c>
      <c r="E14" s="46"/>
      <c r="F14" s="46"/>
      <c r="G14" s="46"/>
      <c r="H14" s="46"/>
      <c r="I14" s="46"/>
      <c r="J14" s="46"/>
      <c r="K14" s="46"/>
      <c r="L14" s="47"/>
      <c r="N14" s="3"/>
      <c r="O14" s="3"/>
      <c r="P14" s="3"/>
      <c r="Q14" s="3"/>
      <c r="R14" s="3"/>
    </row>
    <row r="15" spans="1:18" ht="32.1" customHeight="1" x14ac:dyDescent="0.25">
      <c r="B15" s="32" t="s">
        <v>5</v>
      </c>
      <c r="C15" s="32"/>
      <c r="D15" s="48" t="s">
        <v>6</v>
      </c>
      <c r="E15" s="49"/>
      <c r="F15" s="49"/>
      <c r="G15" s="49"/>
      <c r="H15" s="49"/>
      <c r="I15" s="49"/>
      <c r="J15" s="49"/>
      <c r="K15" s="49"/>
      <c r="L15" s="50"/>
      <c r="M15" s="3"/>
    </row>
    <row r="16" spans="1:18" s="12" customFormat="1" x14ac:dyDescent="0.25">
      <c r="B16" s="39" t="s">
        <v>16</v>
      </c>
      <c r="C16" s="40"/>
      <c r="D16" s="45" t="s">
        <v>15</v>
      </c>
      <c r="E16" s="46"/>
      <c r="F16" s="46"/>
      <c r="G16" s="46"/>
      <c r="H16" s="46"/>
      <c r="I16" s="46"/>
      <c r="J16" s="46"/>
      <c r="K16" s="46"/>
      <c r="L16" s="47"/>
    </row>
    <row r="17" spans="1:12" ht="19.5" customHeight="1" x14ac:dyDescent="0.25">
      <c r="B17" s="32" t="s">
        <v>45</v>
      </c>
      <c r="C17" s="32"/>
      <c r="D17" s="45" t="s">
        <v>46</v>
      </c>
      <c r="E17" s="46"/>
      <c r="F17" s="46"/>
      <c r="G17" s="46"/>
      <c r="H17" s="46"/>
      <c r="I17" s="46"/>
      <c r="J17" s="46"/>
      <c r="K17" s="46"/>
      <c r="L17" s="47"/>
    </row>
    <row r="18" spans="1:12" s="12" customFormat="1" ht="19.5" customHeight="1" x14ac:dyDescent="0.25"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20"/>
    </row>
    <row r="19" spans="1:12" x14ac:dyDescent="0.25">
      <c r="A19" s="23"/>
      <c r="B19" s="22"/>
      <c r="C19" s="22"/>
      <c r="D19" s="22"/>
      <c r="E19" s="22"/>
      <c r="F19" s="22"/>
      <c r="G19" s="22"/>
      <c r="I19" s="12"/>
      <c r="K19" s="12"/>
    </row>
    <row r="20" spans="1:12" s="12" customFormat="1" x14ac:dyDescent="0.25">
      <c r="A20" s="21"/>
      <c r="B20" s="22"/>
      <c r="C20" s="22"/>
      <c r="D20" s="22"/>
      <c r="E20" s="22"/>
      <c r="F20" s="22"/>
      <c r="G20" s="22"/>
    </row>
    <row r="21" spans="1:12" x14ac:dyDescent="0.25">
      <c r="B21" t="s">
        <v>8</v>
      </c>
    </row>
    <row r="22" spans="1:12" x14ac:dyDescent="0.25">
      <c r="C22" s="6" t="str">
        <f>Query2_USERN</f>
        <v>Семенов Алексей Игоревич</v>
      </c>
      <c r="D22" s="6"/>
    </row>
    <row r="23" spans="1:12" x14ac:dyDescent="0.25">
      <c r="B23" t="s">
        <v>9</v>
      </c>
      <c r="C23" s="6" t="s">
        <v>33</v>
      </c>
      <c r="D23" s="6"/>
    </row>
    <row r="24" spans="1:12" x14ac:dyDescent="0.25">
      <c r="C24" s="6" t="str">
        <f>Query2_USERE</f>
        <v/>
      </c>
      <c r="D24" s="6"/>
    </row>
  </sheetData>
  <mergeCells count="21">
    <mergeCell ref="D4:D5"/>
    <mergeCell ref="D14:L14"/>
    <mergeCell ref="C4:C5"/>
    <mergeCell ref="L4:L5"/>
    <mergeCell ref="B12:L12"/>
    <mergeCell ref="B17:C17"/>
    <mergeCell ref="K4:K5"/>
    <mergeCell ref="B2:L2"/>
    <mergeCell ref="B15:C15"/>
    <mergeCell ref="B14:C14"/>
    <mergeCell ref="B13:L13"/>
    <mergeCell ref="B4:B5"/>
    <mergeCell ref="B16:C16"/>
    <mergeCell ref="E4:E5"/>
    <mergeCell ref="F4:F5"/>
    <mergeCell ref="G4:H4"/>
    <mergeCell ref="J4:J5"/>
    <mergeCell ref="I4:I5"/>
    <mergeCell ref="D17:L17"/>
    <mergeCell ref="D15:L15"/>
    <mergeCell ref="D16:L16"/>
  </mergeCells>
  <pageMargins left="0.78740157480314965" right="0.39370078740157483" top="0.78740157480314965" bottom="0.39370078740157483" header="0.31496062992125984" footer="0.31496062992125984"/>
  <pageSetup paperSize="9" scale="6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4" t="s">
        <v>20</v>
      </c>
      <c r="B5" t="e">
        <f>XLR_ERRNAME</f>
        <v>#NAME?</v>
      </c>
    </row>
    <row r="6" spans="1:14" x14ac:dyDescent="0.25">
      <c r="A6" t="s">
        <v>21</v>
      </c>
      <c r="B6">
        <v>13032</v>
      </c>
      <c r="C6" s="25" t="s">
        <v>22</v>
      </c>
      <c r="D6">
        <v>7447</v>
      </c>
      <c r="E6" s="25" t="s">
        <v>23</v>
      </c>
      <c r="F6" s="25" t="s">
        <v>24</v>
      </c>
      <c r="G6" s="25" t="s">
        <v>25</v>
      </c>
      <c r="H6" s="25" t="s">
        <v>25</v>
      </c>
      <c r="I6" s="25" t="s">
        <v>25</v>
      </c>
      <c r="J6" s="25" t="s">
        <v>23</v>
      </c>
      <c r="K6" s="25" t="s">
        <v>26</v>
      </c>
      <c r="L6" s="25" t="s">
        <v>27</v>
      </c>
      <c r="M6" s="25" t="s">
        <v>28</v>
      </c>
      <c r="N6" s="25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Семенов Алексей Игоревич</dc:creator>
  <cp:lastModifiedBy>Фаррахова Эльвера Римовна</cp:lastModifiedBy>
  <cp:lastPrinted>2016-11-15T04:26:22Z</cp:lastPrinted>
  <dcterms:created xsi:type="dcterms:W3CDTF">2013-12-19T08:11:42Z</dcterms:created>
  <dcterms:modified xsi:type="dcterms:W3CDTF">2016-11-15T04:26:25Z</dcterms:modified>
</cp:coreProperties>
</file>